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270" windowWidth="15480" windowHeight="10560" activeTab="0"/>
  </bookViews>
  <sheets>
    <sheet name="Samsung CLP-500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<sst xmlns="http://schemas.openxmlformats.org/spreadsheetml/2006/main" count="43" uniqueCount="32">
  <si>
    <t>Samsung CLP-500</t>
  </si>
  <si>
    <t>Värillinen</t>
  </si>
  <si>
    <t>Musta</t>
  </si>
  <si>
    <t>Hukkasäiliö</t>
  </si>
  <si>
    <t>Kuvayksikkö</t>
  </si>
  <si>
    <t>Siirtohihna</t>
  </si>
  <si>
    <t>Hukkasäiliö:</t>
  </si>
  <si>
    <t>Väri</t>
  </si>
  <si>
    <t>Kuvayksikkö:</t>
  </si>
  <si>
    <t>Siirtohihna:</t>
  </si>
  <si>
    <t>http://www.samsung.com/fi/products/printers/colorlaser/clp_500.asp</t>
  </si>
  <si>
    <t>M/V</t>
  </si>
  <si>
    <t>Värisivu</t>
  </si>
  <si>
    <t>Paperi:</t>
  </si>
  <si>
    <t>A4</t>
  </si>
  <si>
    <t>Paperi</t>
  </si>
  <si>
    <t>Väriaine/1%</t>
  </si>
  <si>
    <t>Peitto %:</t>
  </si>
  <si>
    <t>Väriaine:</t>
  </si>
  <si>
    <t>Varaosien hinnat ja kulutuskestävyys:</t>
  </si>
  <si>
    <t>Hinta</t>
  </si>
  <si>
    <t>Kestävyys</t>
  </si>
  <si>
    <t>Kustannukset:</t>
  </si>
  <si>
    <t>Sivumäärä:</t>
  </si>
  <si>
    <t>Kustannukset / 2-puolinen sivu:</t>
  </si>
  <si>
    <t>Kustannukset / 1-puolinen sivu:</t>
  </si>
  <si>
    <t>Kokonaiskustannukset:</t>
  </si>
  <si>
    <t>Tulostin</t>
  </si>
  <si>
    <t>Anna tulostustiedot:</t>
  </si>
  <si>
    <t>Musta:</t>
  </si>
  <si>
    <t>Väri:</t>
  </si>
  <si>
    <t>Keskimääräinen kulutus tulostettaessa: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</si>
</sst>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&quot;€&quot;_-;\-* #,##0.0\ &quot;€&quot;_-;_-* &quot;-&quot;??\ &quot;€&quot;_-;_-@_-"/>
    <numFmt numFmtId="165" formatCode="_-* #,##0\ &quot;€&quot;_-;\-* #,##0\ &quot;€&quot;_-;_-* &quot;-&quot;??\ &quot;€&quot;_-;_-@_-"/>
    <numFmt numFmtId="166" formatCode="_-* #,##0.000\ &quot;€&quot;_-;\-* #,##0.000\ &quot;€&quot;_-;_-* &quot;-&quot;??\ &quot;€&quot;_-;_-@_-"/>
    <numFmt numFmtId="167" formatCode="_-* #,##0.0000\ &quot;€&quot;_-;\-* #,##0.0000\ &quot;€&quot;_-;_-* &quot;-&quot;??\ &quot;€&quot;_-;_-@_-"/>
    <numFmt numFmtId="168" formatCode="_-* #,##0.00000\ &quot;€&quot;_-;\-* #,##0.00000\ &quot;€&quot;_-;_-* &quot;-&quot;??\ &quot;€&quot;_-;_-@_-"/>
    <numFmt numFmtId="169" formatCode="_-* #,##0.000000\ &quot;€&quot;_-;\-* #,##0.000000\ &quot;€&quot;_-;_-* &quot;-&quot;??\ &quot;€&quot;_-;_-@_-"/>
    <numFmt numFmtId="170" formatCode="_-* #,##0.0000000\ &quot;€&quot;_-;\-* #,##0.0000000\ &quot;€&quot;_-;_-* &quot;-&quot;??\ &quot;€&quot;_-;_-@_-"/>
    <numFmt numFmtId="171" formatCode="_-* #,##0.00000000\ &quot;€&quot;_-;\-* #,##0.00000000\ &quot;€&quot;_-;_-* &quot;-&quot;??\ &quot;€&quot;_-;_-@_-"/>
    <numFmt numFmtId="172" formatCode="_-* #,##0.000000000\ &quot;€&quot;_-;\-* #,##0.000000000\ &quot;€&quot;_-;_-* &quot;-&quot;??\ &quot;€&quot;_-;_-@_-"/>
    <numFmt numFmtId="173" formatCode="_-* #,##0.0000000000\ &quot;€&quot;_-;\-* #,##0.0000000000\ &quot;€&quot;_-;_-* &quot;-&quot;??\ &quot;€&quot;_-;_-@_-"/>
    <numFmt numFmtId="174" formatCode="_-* #,##0.00000\ _€_-;\-* #,##0.00000\ _€_-;_-* &quot;-&quot;?????\ _€_-;_-@_-"/>
    <numFmt numFmtId="175" formatCode="_-* #,##0.000000\ _€_-;\-* #,##0.000000\ _€_-;_-* &quot;-&quot;?????\ _€_-;_-@_-"/>
    <numFmt numFmtId="176" formatCode="_-* #,##0.0000\ _€_-;\-* #,##0.0000\ _€_-;_-* &quot;-&quot;?????\ _€_-;_-@_-"/>
    <numFmt numFmtId="177" formatCode="_-* #,##0.000\ _€_-;\-* #,##0.000\ _€_-;_-* &quot;-&quot;?????\ _€_-;_-@_-"/>
    <numFmt numFmtId="178" formatCode="_-* #,##0.00\ _€_-;\-* #,##0.00\ _€_-;_-* &quot;-&quot;?????\ _€_-;_-@_-"/>
    <numFmt numFmtId="179" formatCode="&quot;Kyllä&quot;;&quot;Kyllä&quot;;&quot;Ei&quot;"/>
    <numFmt numFmtId="180" formatCode="&quot;Tosi&quot;;&quot;Tosi&quot;;&quot;Epätosi&quot;"/>
    <numFmt numFmtId="181" formatCode="&quot;Käytössä&quot;;&quot;Käytössä&quot;;&quot;Ei käytössä&quot;"/>
    <numFmt numFmtId="182" formatCode="0.0000"/>
    <numFmt numFmtId="183" formatCode="0.00000"/>
    <numFmt numFmtId="184" formatCode="_-* #,##0.000\ _€_-;\-* #,##0.000\ _€_-;_-* &quot;-&quot;???\ _€_-;_-@_-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2" borderId="1" xfId="17" applyNumberFormat="1" applyFill="1" applyBorder="1" applyAlignment="1" applyProtection="1">
      <alignment/>
      <protection locked="0"/>
    </xf>
    <xf numFmtId="0" fontId="0" fillId="2" borderId="2" xfId="17" applyNumberFormat="1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68" fontId="0" fillId="0" borderId="0" xfId="0" applyNumberFormat="1" applyAlignment="1" applyProtection="1">
      <alignment/>
      <protection/>
    </xf>
    <xf numFmtId="165" fontId="0" fillId="0" borderId="0" xfId="17" applyNumberForma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165" fontId="0" fillId="0" borderId="3" xfId="17" applyNumberFormat="1" applyBorder="1" applyAlignment="1" applyProtection="1">
      <alignment/>
      <protection/>
    </xf>
    <xf numFmtId="168" fontId="0" fillId="0" borderId="5" xfId="0" applyNumberFormat="1" applyBorder="1" applyAlignment="1" applyProtection="1">
      <alignment/>
      <protection/>
    </xf>
    <xf numFmtId="0" fontId="0" fillId="0" borderId="3" xfId="0" applyBorder="1" applyAlignment="1" applyProtection="1">
      <alignment horizontal="left"/>
      <protection/>
    </xf>
    <xf numFmtId="168" fontId="0" fillId="0" borderId="4" xfId="0" applyNumberFormat="1" applyBorder="1" applyAlignment="1" applyProtection="1">
      <alignment/>
      <protection/>
    </xf>
    <xf numFmtId="168" fontId="0" fillId="0" borderId="3" xfId="0" applyNumberFormat="1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44" fontId="0" fillId="0" borderId="0" xfId="17" applyAlignment="1" applyProtection="1">
      <alignment/>
      <protection/>
    </xf>
    <xf numFmtId="0" fontId="0" fillId="0" borderId="5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68" fontId="0" fillId="0" borderId="0" xfId="0" applyNumberFormat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9" fontId="0" fillId="0" borderId="0" xfId="0" applyNumberFormat="1" applyAlignment="1" applyProtection="1">
      <alignment/>
      <protection/>
    </xf>
    <xf numFmtId="0" fontId="0" fillId="0" borderId="0" xfId="17" applyNumberFormat="1" applyBorder="1" applyAlignment="1" applyProtection="1">
      <alignment/>
      <protection/>
    </xf>
    <xf numFmtId="166" fontId="0" fillId="0" borderId="0" xfId="17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8" fontId="0" fillId="0" borderId="0" xfId="17" applyNumberFormat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44" fontId="0" fillId="0" borderId="0" xfId="17" applyNumberFormat="1" applyAlignment="1" applyProtection="1">
      <alignment horizontal="right"/>
      <protection/>
    </xf>
    <xf numFmtId="44" fontId="0" fillId="0" borderId="0" xfId="17" applyAlignment="1" applyProtection="1">
      <alignment horizontal="right"/>
      <protection/>
    </xf>
    <xf numFmtId="165" fontId="0" fillId="0" borderId="0" xfId="17" applyNumberFormat="1" applyAlignment="1" applyProtection="1">
      <alignment/>
      <protection locked="0"/>
    </xf>
    <xf numFmtId="165" fontId="0" fillId="0" borderId="3" xfId="17" applyNumberFormat="1" applyBorder="1" applyAlignment="1" applyProtection="1">
      <alignment/>
      <protection locked="0"/>
    </xf>
    <xf numFmtId="44" fontId="0" fillId="0" borderId="0" xfId="17" applyAlignment="1" applyProtection="1">
      <alignment/>
      <protection locked="0"/>
    </xf>
    <xf numFmtId="0" fontId="3" fillId="0" borderId="0" xfId="0" applyFont="1" applyAlignment="1" applyProtection="1">
      <alignment horizontal="left"/>
      <protection/>
    </xf>
    <xf numFmtId="0" fontId="0" fillId="0" borderId="7" xfId="0" applyBorder="1" applyAlignment="1" applyProtection="1">
      <alignment horizontal="left"/>
      <protection/>
    </xf>
    <xf numFmtId="0" fontId="0" fillId="0" borderId="8" xfId="0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" fillId="0" borderId="0" xfId="18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/>
      <protection/>
    </xf>
  </cellXfs>
  <cellStyles count="9">
    <cellStyle name="Normal" xfId="0"/>
    <cellStyle name="Followed Hyperlink" xfId="15"/>
    <cellStyle name="Comma" xfId="16"/>
    <cellStyle name="Euro" xfId="17"/>
    <cellStyle name="Hyperlink" xfId="18"/>
    <cellStyle name="Percent" xfId="19"/>
    <cellStyle name="Comma [0]" xfId="20"/>
    <cellStyle name="Currency [0]" xfId="21"/>
    <cellStyle name="Currency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msung.com/fi/products/printers/colorlaser/clp_500.as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2.57421875" style="3" customWidth="1"/>
    <col min="2" max="2" width="12.28125" style="3" customWidth="1"/>
    <col min="3" max="4" width="10.28125" style="3" bestFit="1" customWidth="1"/>
    <col min="5" max="5" width="4.8515625" style="3" customWidth="1"/>
    <col min="6" max="6" width="2.57421875" style="3" customWidth="1"/>
    <col min="7" max="7" width="12.57421875" style="3" customWidth="1"/>
    <col min="8" max="9" width="10.28125" style="3" customWidth="1"/>
    <col min="10" max="16384" width="9.140625" style="3" customWidth="1"/>
  </cols>
  <sheetData>
    <row r="1" spans="1:3" ht="12.75">
      <c r="A1" s="34" t="s">
        <v>0</v>
      </c>
      <c r="B1" s="34"/>
      <c r="C1" s="34"/>
    </row>
    <row r="2" spans="1:8" ht="12.75">
      <c r="A2" s="38" t="s">
        <v>10</v>
      </c>
      <c r="B2" s="38"/>
      <c r="C2" s="38"/>
      <c r="D2" s="38"/>
      <c r="E2" s="38"/>
      <c r="F2" s="38"/>
      <c r="G2" s="38"/>
      <c r="H2" s="38"/>
    </row>
    <row r="4" spans="1:9" ht="12.75">
      <c r="A4" s="34" t="s">
        <v>19</v>
      </c>
      <c r="B4" s="34"/>
      <c r="C4" s="34"/>
      <c r="D4" s="34"/>
      <c r="E4" s="4"/>
      <c r="F4" s="34" t="s">
        <v>22</v>
      </c>
      <c r="G4" s="34"/>
      <c r="H4" s="34"/>
      <c r="I4" s="34"/>
    </row>
    <row r="5" spans="1:9" ht="12.75">
      <c r="A5" s="5"/>
      <c r="B5" s="5"/>
      <c r="C5" s="6" t="s">
        <v>21</v>
      </c>
      <c r="D5" s="5" t="s">
        <v>20</v>
      </c>
      <c r="H5" s="3" t="s">
        <v>11</v>
      </c>
      <c r="I5" s="3" t="s">
        <v>12</v>
      </c>
    </row>
    <row r="6" spans="1:9" ht="12.75">
      <c r="A6" s="35" t="s">
        <v>18</v>
      </c>
      <c r="B6" s="36"/>
      <c r="C6" s="7"/>
      <c r="G6" s="8" t="s">
        <v>16</v>
      </c>
      <c r="H6" s="9">
        <f>($D$7/$C$7)/5</f>
        <v>0.002057142857142857</v>
      </c>
      <c r="I6" s="9">
        <f>(($D$8/$C$8)/5*3)+H6</f>
        <v>0.01189714285714286</v>
      </c>
    </row>
    <row r="7" spans="2:9" ht="12.75">
      <c r="B7" s="3" t="s">
        <v>2</v>
      </c>
      <c r="C7" s="7">
        <v>7000</v>
      </c>
      <c r="D7" s="31">
        <v>72</v>
      </c>
      <c r="G7" s="11"/>
      <c r="H7" s="9"/>
      <c r="I7" s="9"/>
    </row>
    <row r="8" spans="1:9" ht="12.75">
      <c r="A8" s="5"/>
      <c r="B8" s="5" t="s">
        <v>1</v>
      </c>
      <c r="C8" s="6">
        <v>5000</v>
      </c>
      <c r="D8" s="32">
        <v>82</v>
      </c>
      <c r="G8" s="3" t="s">
        <v>27</v>
      </c>
      <c r="H8" s="13">
        <f>D20/C21</f>
        <v>0.00522</v>
      </c>
      <c r="I8" s="9">
        <f>H8*4</f>
        <v>0.02088</v>
      </c>
    </row>
    <row r="9" spans="1:9" ht="12.75">
      <c r="A9" s="35" t="s">
        <v>6</v>
      </c>
      <c r="B9" s="36"/>
      <c r="C9" s="7"/>
      <c r="D9" s="31">
        <v>11</v>
      </c>
      <c r="G9" s="11" t="s">
        <v>3</v>
      </c>
      <c r="H9" s="13">
        <f>$D$9/$C$10</f>
        <v>0.0009166666666666666</v>
      </c>
      <c r="I9" s="9">
        <f>D9/C11</f>
        <v>0.0036666666666666666</v>
      </c>
    </row>
    <row r="10" spans="2:9" ht="12.75">
      <c r="B10" s="3" t="s">
        <v>2</v>
      </c>
      <c r="C10" s="7">
        <v>12000</v>
      </c>
      <c r="D10" s="10"/>
      <c r="G10" s="11" t="s">
        <v>4</v>
      </c>
      <c r="H10" s="13">
        <f>$D$12/$C$13</f>
        <v>0.00348</v>
      </c>
      <c r="I10" s="9">
        <f>D12/C14</f>
        <v>0.01392</v>
      </c>
    </row>
    <row r="11" spans="1:9" ht="12.75">
      <c r="A11" s="5"/>
      <c r="B11" s="5" t="s">
        <v>7</v>
      </c>
      <c r="C11" s="6">
        <v>3000</v>
      </c>
      <c r="D11" s="12"/>
      <c r="G11" s="11" t="s">
        <v>5</v>
      </c>
      <c r="H11" s="13">
        <f>$D$15/$C$16</f>
        <v>0.00252</v>
      </c>
      <c r="I11" s="9">
        <f>D15/C17</f>
        <v>0.01008</v>
      </c>
    </row>
    <row r="12" spans="1:9" ht="12.75">
      <c r="A12" s="35" t="s">
        <v>8</v>
      </c>
      <c r="B12" s="36"/>
      <c r="C12" s="7"/>
      <c r="D12" s="31">
        <v>174</v>
      </c>
      <c r="G12" s="14" t="s">
        <v>15</v>
      </c>
      <c r="H12" s="15">
        <f>$D$18/$C$19</f>
        <v>0.008</v>
      </c>
      <c r="I12" s="16">
        <f>H12</f>
        <v>0.008</v>
      </c>
    </row>
    <row r="13" spans="2:9" ht="12.75">
      <c r="B13" s="3" t="s">
        <v>2</v>
      </c>
      <c r="C13" s="7">
        <v>50000</v>
      </c>
      <c r="D13" s="10"/>
      <c r="H13" s="13">
        <f>SUM(H8:H12)</f>
        <v>0.020136666666666664</v>
      </c>
      <c r="I13" s="9">
        <f>SUM(I8:I12)</f>
        <v>0.05654666666666666</v>
      </c>
    </row>
    <row r="14" spans="1:6" ht="12.75">
      <c r="A14" s="5"/>
      <c r="B14" s="5" t="s">
        <v>7</v>
      </c>
      <c r="C14" s="6">
        <v>12500</v>
      </c>
      <c r="D14" s="12"/>
      <c r="F14" s="9"/>
    </row>
    <row r="15" spans="1:4" ht="12.75">
      <c r="A15" s="35" t="s">
        <v>9</v>
      </c>
      <c r="B15" s="36"/>
      <c r="C15" s="7"/>
      <c r="D15" s="31">
        <v>126</v>
      </c>
    </row>
    <row r="16" spans="2:6" ht="12.75">
      <c r="B16" s="3" t="s">
        <v>2</v>
      </c>
      <c r="C16" s="7">
        <v>50000</v>
      </c>
      <c r="D16" s="10"/>
      <c r="F16" s="9"/>
    </row>
    <row r="17" spans="1:6" ht="12.75">
      <c r="A17" s="5"/>
      <c r="B17" s="5" t="s">
        <v>7</v>
      </c>
      <c r="C17" s="6">
        <v>12500</v>
      </c>
      <c r="D17" s="12"/>
      <c r="F17" s="9"/>
    </row>
    <row r="18" spans="1:4" ht="12.75">
      <c r="A18" s="35" t="s">
        <v>13</v>
      </c>
      <c r="B18" s="36"/>
      <c r="C18" s="7"/>
      <c r="D18" s="31">
        <v>20</v>
      </c>
    </row>
    <row r="19" spans="1:6" ht="12.75">
      <c r="A19" s="5"/>
      <c r="B19" s="5" t="s">
        <v>14</v>
      </c>
      <c r="C19" s="6">
        <v>2500</v>
      </c>
      <c r="D19" s="12"/>
      <c r="F19" s="9"/>
    </row>
    <row r="20" spans="1:4" ht="12.75">
      <c r="A20" s="3" t="s">
        <v>27</v>
      </c>
      <c r="C20" s="17"/>
      <c r="D20" s="33">
        <v>261</v>
      </c>
    </row>
    <row r="21" spans="3:4" ht="12.75">
      <c r="C21" s="19">
        <v>50000</v>
      </c>
      <c r="D21" s="18"/>
    </row>
    <row r="22" spans="3:4" ht="12.75">
      <c r="C22" s="20"/>
      <c r="D22" s="18"/>
    </row>
    <row r="23" spans="3:4" ht="12.75">
      <c r="C23" s="21"/>
      <c r="D23" s="9"/>
    </row>
    <row r="24" spans="1:9" ht="13.5" thickBot="1">
      <c r="A24" s="22" t="s">
        <v>28</v>
      </c>
      <c r="C24" s="21"/>
      <c r="D24" s="9"/>
      <c r="F24" s="34" t="s">
        <v>31</v>
      </c>
      <c r="G24" s="34"/>
      <c r="H24" s="34"/>
      <c r="I24" s="34"/>
    </row>
    <row r="25" spans="2:8" ht="13.5" thickBot="1">
      <c r="B25" s="3" t="s">
        <v>23</v>
      </c>
      <c r="C25" s="1">
        <v>10</v>
      </c>
      <c r="D25" s="9"/>
      <c r="G25" s="3" t="s">
        <v>29</v>
      </c>
      <c r="H25" s="23">
        <v>0.08</v>
      </c>
    </row>
    <row r="26" spans="2:8" ht="13.5" thickBot="1">
      <c r="B26" s="3" t="s">
        <v>17</v>
      </c>
      <c r="C26" s="2">
        <v>8</v>
      </c>
      <c r="D26" s="9"/>
      <c r="G26" s="3" t="s">
        <v>30</v>
      </c>
      <c r="H26" s="23">
        <v>0.2</v>
      </c>
    </row>
    <row r="27" spans="3:4" ht="12.75">
      <c r="C27" s="24"/>
      <c r="D27" s="9"/>
    </row>
    <row r="28" spans="3:4" ht="12.75">
      <c r="C28" s="21"/>
      <c r="D28" s="9"/>
    </row>
    <row r="29" spans="1:9" ht="12.75">
      <c r="A29" s="39" t="s">
        <v>25</v>
      </c>
      <c r="B29" s="39"/>
      <c r="C29" s="39"/>
      <c r="D29" s="39"/>
      <c r="F29" s="34" t="s">
        <v>24</v>
      </c>
      <c r="G29" s="34"/>
      <c r="H29" s="34"/>
      <c r="I29" s="34"/>
    </row>
    <row r="30" spans="2:8" ht="12.75">
      <c r="B30" s="3" t="s">
        <v>11</v>
      </c>
      <c r="C30" s="3" t="s">
        <v>12</v>
      </c>
      <c r="G30" s="3" t="s">
        <v>11</v>
      </c>
      <c r="H30" s="3" t="s">
        <v>12</v>
      </c>
    </row>
    <row r="31" spans="2:8" ht="12.75">
      <c r="B31" s="25">
        <f>H$13+$C26*H$6</f>
        <v>0.03659380952380952</v>
      </c>
      <c r="C31" s="25">
        <f>I$13+$C26*I$6</f>
        <v>0.15172380952380954</v>
      </c>
      <c r="D31" s="26"/>
      <c r="E31" s="26"/>
      <c r="F31" s="26"/>
      <c r="G31" s="25">
        <f>(H$8+H$9+H$10+H$11+$C26*H$6)*2+H12</f>
        <v>0.06518761904761905</v>
      </c>
      <c r="H31" s="25">
        <f>(I$8+I$9+I$10+I$11+$C26*I$6)*2+I12</f>
        <v>0.29544761904761907</v>
      </c>
    </row>
    <row r="32" spans="3:8" ht="12.75">
      <c r="C32" s="27"/>
      <c r="D32" s="27"/>
      <c r="G32" s="28"/>
      <c r="H32" s="28"/>
    </row>
    <row r="33" spans="2:8" ht="12.75">
      <c r="B33" s="11" t="s">
        <v>26</v>
      </c>
      <c r="C33" s="11"/>
      <c r="G33" s="11" t="s">
        <v>26</v>
      </c>
      <c r="H33" s="11"/>
    </row>
    <row r="34" spans="2:8" ht="12.75">
      <c r="B34" s="29">
        <f>B31*C25</f>
        <v>0.36593809523809523</v>
      </c>
      <c r="C34" s="30">
        <f>C31*C25</f>
        <v>1.5172380952380955</v>
      </c>
      <c r="G34" s="29">
        <f>G31*ROUNDUP($C$25/2,0)</f>
        <v>0.32593809523809525</v>
      </c>
      <c r="H34" s="30">
        <f>H31*ROUNDUP($C$25/2,0)</f>
        <v>1.4772380952380955</v>
      </c>
    </row>
    <row r="36" spans="2:9" ht="12.75">
      <c r="B36" s="37" t="str">
        <f>"Tulostettuna "&amp;C25&amp;":lle paperille"</f>
        <v>Tulostettuna 10:lle paperille</v>
      </c>
      <c r="C36" s="37"/>
      <c r="D36" s="37"/>
      <c r="G36" s="37" t="str">
        <f>"Tulostettuna "&amp;ROUNDUP(C25/2,0)&amp;":lle paperille"</f>
        <v>Tulostettuna 5:lle paperille</v>
      </c>
      <c r="H36" s="37"/>
      <c r="I36" s="37"/>
    </row>
    <row r="41" ht="12.75">
      <c r="B41" s="28"/>
    </row>
  </sheetData>
  <sheetProtection password="9375" sheet="1" objects="1" scenarios="1"/>
  <mergeCells count="14">
    <mergeCell ref="B36:D36"/>
    <mergeCell ref="G36:I36"/>
    <mergeCell ref="A4:D4"/>
    <mergeCell ref="A2:H2"/>
    <mergeCell ref="A9:B9"/>
    <mergeCell ref="A12:B12"/>
    <mergeCell ref="A15:B15"/>
    <mergeCell ref="F29:I29"/>
    <mergeCell ref="A29:D29"/>
    <mergeCell ref="F24:I24"/>
    <mergeCell ref="A1:C1"/>
    <mergeCell ref="A6:B6"/>
    <mergeCell ref="A18:B18"/>
    <mergeCell ref="F4:I4"/>
  </mergeCells>
  <hyperlinks>
    <hyperlink ref="A2" r:id="rId1" display="http://www.samsung.com/fi/products/printers/colorlaser/clp_500.asp"/>
  </hyperlinks>
  <printOptions/>
  <pageMargins left="0.75" right="0.75" top="1" bottom="1" header="0.4921259845" footer="0.492125984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Pasi Vähämartti</dc:creator>
  <cp:keywords/>
  <dc:description/>
  <cp:lastModifiedBy>Pasi Vähämartti</cp:lastModifiedBy>
  <cp:lastPrinted>2005-02-14T16:35:44Z</cp:lastPrinted>
  <dcterms:created xsi:type="dcterms:W3CDTF">2005-01-15T15:55:43Z</dcterms:created>
  <dcterms:modified xsi:type="dcterms:W3CDTF">2008-01-11T08:04:55Z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